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ОШ Кузнецово" sheetId="1" r:id="rId1"/>
  </sheets>
  <definedNames>
    <definedName name="_xlnm._FilterDatabase" localSheetId="0" hidden="1">'ООШ Кузнецово'!$A$2:$L$96</definedName>
    <definedName name="_xlnm.Print_Area" localSheetId="0">'ООШ Кузнецово'!$A$1:$J$96</definedName>
  </definedNames>
  <calcPr fullCalcOnLoad="1"/>
</workbook>
</file>

<file path=xl/sharedStrings.xml><?xml version="1.0" encoding="utf-8"?>
<sst xmlns="http://schemas.openxmlformats.org/spreadsheetml/2006/main" count="583" uniqueCount="132">
  <si>
    <t>Ведомство</t>
  </si>
  <si>
    <t>Подраздел</t>
  </si>
  <si>
    <t>Целевая статья</t>
  </si>
  <si>
    <t>Вид расходов</t>
  </si>
  <si>
    <t>КОСГУ</t>
  </si>
  <si>
    <t>Классификация затрат</t>
  </si>
  <si>
    <t>Детализация затрат</t>
  </si>
  <si>
    <t>211 - Заработная плата</t>
  </si>
  <si>
    <t>007</t>
  </si>
  <si>
    <t>0702</t>
  </si>
  <si>
    <t>Заработная плата</t>
  </si>
  <si>
    <t>212 - Прочие выплаты</t>
  </si>
  <si>
    <t>213 - Начисления на выплаты по оплате труда</t>
  </si>
  <si>
    <t>Начисления на выплаты по оплате труда</t>
  </si>
  <si>
    <t>221 - Услуги связи</t>
  </si>
  <si>
    <t>Затраты на услуги связи</t>
  </si>
  <si>
    <t>Транспортные услуги</t>
  </si>
  <si>
    <t>223 - Коммунальные услуги</t>
  </si>
  <si>
    <t>Коммунальные затраты</t>
  </si>
  <si>
    <t>225 - Работы, услуги по содержанию имущества</t>
  </si>
  <si>
    <t>Работы, услуги по содержанию имущества</t>
  </si>
  <si>
    <t>226 - Прочие работы, услуги</t>
  </si>
  <si>
    <t>Прочие работы, услуги</t>
  </si>
  <si>
    <t>290 - Прочие расходы</t>
  </si>
  <si>
    <t>Прочие расходы</t>
  </si>
  <si>
    <t>310 - Увеличение стоимости основных средств</t>
  </si>
  <si>
    <t>340 - Увеличение стоимости материальных запасов</t>
  </si>
  <si>
    <t>Затраты на материальные ресурсы</t>
  </si>
  <si>
    <t xml:space="preserve">Итого </t>
  </si>
  <si>
    <t>Прочие выплаты</t>
  </si>
  <si>
    <t>Увеличение стоимости основных средств</t>
  </si>
  <si>
    <t>Возмещение расходов по найму жилья</t>
  </si>
  <si>
    <t>Книжная и печатная продукция</t>
  </si>
  <si>
    <t>Питание 1-4</t>
  </si>
  <si>
    <t>Водоснабжение ОО</t>
  </si>
  <si>
    <t>Водоотведение ОО</t>
  </si>
  <si>
    <t>Водоснабжение ДО</t>
  </si>
  <si>
    <t>Водоотведение ДО</t>
  </si>
  <si>
    <t>З/п местный ОО</t>
  </si>
  <si>
    <t>З/п местный ДО</t>
  </si>
  <si>
    <t>Связь ОО</t>
  </si>
  <si>
    <t>Связь ДО</t>
  </si>
  <si>
    <t xml:space="preserve">Интернет </t>
  </si>
  <si>
    <t>Откачка нечистот ОО</t>
  </si>
  <si>
    <t>Откачка нечистот ДО</t>
  </si>
  <si>
    <t>Вывоз мусора ОО</t>
  </si>
  <si>
    <t>Свалка ОО</t>
  </si>
  <si>
    <t>Дератизация ОО</t>
  </si>
  <si>
    <t>Дезинсекция ОО</t>
  </si>
  <si>
    <t>Вывоз мусора ДО</t>
  </si>
  <si>
    <t>Дератизация ДО</t>
  </si>
  <si>
    <t>Дезинсекция ДО</t>
  </si>
  <si>
    <t>Текущий ремонт ДО</t>
  </si>
  <si>
    <t>Электроэнергия ОО</t>
  </si>
  <si>
    <t>Электроэнергия ДО</t>
  </si>
  <si>
    <t>Акарицидная обработка ОО</t>
  </si>
  <si>
    <t>Обучение по электробезопасности ОО</t>
  </si>
  <si>
    <t>Противопожарный мониторинг ОО</t>
  </si>
  <si>
    <t>Медосмотр ОО</t>
  </si>
  <si>
    <t>Оплата договоров ОО</t>
  </si>
  <si>
    <t>Техническое обсл. и ремонт пожарной сигнализации ОО</t>
  </si>
  <si>
    <t>Акарицидная обработка ДО</t>
  </si>
  <si>
    <t>Противопожарный мониторинг ДО</t>
  </si>
  <si>
    <t>Медосмотр ДО</t>
  </si>
  <si>
    <t>Оплата договоров ДО</t>
  </si>
  <si>
    <t>Прочие расходы ОО</t>
  </si>
  <si>
    <t>Прочие расходы ДО</t>
  </si>
  <si>
    <t>Приобретенние основных средств ДО</t>
  </si>
  <si>
    <t>Приобретение компьютерной техники ДО</t>
  </si>
  <si>
    <t>Питание 1-4 ОО</t>
  </si>
  <si>
    <t>Приобретение игрушек ДО</t>
  </si>
  <si>
    <t>Приобретение канцелярских товаров ДО</t>
  </si>
  <si>
    <t>Приобретение медикаментов ДО</t>
  </si>
  <si>
    <t>Приобретение медикаментов ОО</t>
  </si>
  <si>
    <t>Приобретение мягкого инвентаря ДО</t>
  </si>
  <si>
    <t>Приобретение хозяйственных материалов ДО</t>
  </si>
  <si>
    <t>обл школа</t>
  </si>
  <si>
    <t>обл сад</t>
  </si>
  <si>
    <t>Пособие до 3-х лет  ОО</t>
  </si>
  <si>
    <t>Текущий ремонт ОО</t>
  </si>
  <si>
    <t>112</t>
  </si>
  <si>
    <t>Обучение по электробезопасности ДО</t>
  </si>
  <si>
    <t>244</t>
  </si>
  <si>
    <t>290</t>
  </si>
  <si>
    <t>851</t>
  </si>
  <si>
    <t>111</t>
  </si>
  <si>
    <t>211</t>
  </si>
  <si>
    <t>212</t>
  </si>
  <si>
    <t>213</t>
  </si>
  <si>
    <t>221</t>
  </si>
  <si>
    <t>222</t>
  </si>
  <si>
    <t>223</t>
  </si>
  <si>
    <t>225</t>
  </si>
  <si>
    <t>226</t>
  </si>
  <si>
    <t>310</t>
  </si>
  <si>
    <t>340</t>
  </si>
  <si>
    <t>0701</t>
  </si>
  <si>
    <t>готово</t>
  </si>
  <si>
    <t>Прогнозируемая сумма на 2017 год</t>
  </si>
  <si>
    <t>Прогнозируемая сумма на 2018 год</t>
  </si>
  <si>
    <t>Прогнозируемая сумма на 2019 год</t>
  </si>
  <si>
    <t>З/п обл ОО</t>
  </si>
  <si>
    <t>З/п обл ДО</t>
  </si>
  <si>
    <t>Суточные  ОО</t>
  </si>
  <si>
    <t>Транспортные услуги ОО</t>
  </si>
  <si>
    <t>З/п обл  ОО</t>
  </si>
  <si>
    <t>Приобретенние основных средств ОО</t>
  </si>
  <si>
    <t>Приобретение компьютерной техники ОО</t>
  </si>
  <si>
    <t>Аврийное обслуживание сетей ОО</t>
  </si>
  <si>
    <t>Аварийное обслуживание сетей ДО</t>
  </si>
  <si>
    <t>Приобретение бактерецидных облучателей ОО</t>
  </si>
  <si>
    <t>Переоформление нормативно-правовых документов  ОО</t>
  </si>
  <si>
    <t>Обучение по пожарно-техническому минимуму ОО</t>
  </si>
  <si>
    <t>Обучение по охране труда  ОО</t>
  </si>
  <si>
    <t>Измерение сопротивления сетей  ОО</t>
  </si>
  <si>
    <t>Обучение по охране труда  ДО</t>
  </si>
  <si>
    <t>Обучение по пожарно-техническому минимуму ДО</t>
  </si>
  <si>
    <t>Измерение сопротивления сетей  ДО</t>
  </si>
  <si>
    <t>Приобретение хозяйственных материалов ОО</t>
  </si>
  <si>
    <t xml:space="preserve">Смета расходов на 2017 год и плановый период 2018-2019 гг. МОКУ Кузнецовская ООШ </t>
  </si>
  <si>
    <t>Питание детей инвалидов и сирот ДО</t>
  </si>
  <si>
    <t>852</t>
  </si>
  <si>
    <t>мест школа</t>
  </si>
  <si>
    <t>мест сад</t>
  </si>
  <si>
    <t>119</t>
  </si>
  <si>
    <t>Теплоэнергия ОО</t>
  </si>
  <si>
    <t>Теплоэнергия ДО</t>
  </si>
  <si>
    <t>Интернет ДО</t>
  </si>
  <si>
    <t>0110120170</t>
  </si>
  <si>
    <t>0110420180</t>
  </si>
  <si>
    <r>
      <t>0110188500</t>
    </r>
    <r>
      <rPr>
        <b/>
        <sz val="10"/>
        <rFont val="Times New Roman"/>
        <family val="1"/>
      </rPr>
      <t xml:space="preserve"> (ДО)</t>
    </r>
  </si>
  <si>
    <r>
      <t>0110488500</t>
    </r>
    <r>
      <rPr>
        <b/>
        <sz val="10"/>
        <rFont val="Times New Roman"/>
        <family val="1"/>
      </rPr>
      <t xml:space="preserve"> (ОО)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</si>
</sst>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</numFmts>
  <fonts count="2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49" fontId="1" fillId="24" borderId="10" xfId="0" applyNumberFormat="1" applyFont="1" applyFill="1" applyBorder="1" applyAlignment="1">
      <alignment wrapText="1"/>
    </xf>
    <xf numFmtId="49" fontId="1" fillId="24" borderId="11" xfId="0" applyNumberFormat="1" applyFont="1" applyFill="1" applyBorder="1" applyAlignment="1">
      <alignment wrapText="1"/>
    </xf>
    <xf numFmtId="49" fontId="1" fillId="24" borderId="12" xfId="0" applyNumberFormat="1" applyFont="1" applyFill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24" borderId="13" xfId="0" applyNumberFormat="1" applyFont="1" applyFill="1" applyBorder="1" applyAlignment="1">
      <alignment wrapText="1"/>
    </xf>
    <xf numFmtId="49" fontId="2" fillId="24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24" borderId="12" xfId="0" applyNumberFormat="1" applyFont="1" applyFill="1" applyBorder="1" applyAlignment="1">
      <alignment wrapText="1"/>
    </xf>
    <xf numFmtId="49" fontId="2" fillId="24" borderId="14" xfId="0" applyNumberFormat="1" applyFont="1" applyFill="1" applyBorder="1" applyAlignment="1">
      <alignment wrapText="1"/>
    </xf>
    <xf numFmtId="49" fontId="2" fillId="24" borderId="15" xfId="0" applyNumberFormat="1" applyFont="1" applyFill="1" applyBorder="1" applyAlignment="1">
      <alignment wrapText="1"/>
    </xf>
    <xf numFmtId="49" fontId="1" fillId="24" borderId="13" xfId="0" applyNumberFormat="1" applyFont="1" applyFill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1" fillId="24" borderId="17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" fontId="4" fillId="3" borderId="10" xfId="0" applyNumberFormat="1" applyFont="1" applyFill="1" applyBorder="1" applyAlignment="1">
      <alignment wrapText="1"/>
    </xf>
    <xf numFmtId="4" fontId="4" fillId="3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left" wrapText="1"/>
    </xf>
    <xf numFmtId="49" fontId="1" fillId="3" borderId="19" xfId="0" applyNumberFormat="1" applyFont="1" applyFill="1" applyBorder="1" applyAlignment="1">
      <alignment horizontal="left" wrapText="1"/>
    </xf>
    <xf numFmtId="49" fontId="1" fillId="3" borderId="11" xfId="0" applyNumberFormat="1" applyFont="1" applyFill="1" applyBorder="1" applyAlignment="1">
      <alignment horizontal="left" wrapText="1"/>
    </xf>
    <xf numFmtId="49" fontId="1" fillId="3" borderId="12" xfId="0" applyNumberFormat="1" applyFont="1" applyFill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3" borderId="19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8"/>
  <sheetViews>
    <sheetView tabSelected="1" view="pageBreakPreview" zoomScaleSheetLayoutView="100" zoomScalePageLayoutView="0" workbookViewId="0" topLeftCell="A1">
      <selection activeCell="C74" sqref="C74"/>
    </sheetView>
  </sheetViews>
  <sheetFormatPr defaultColWidth="9.140625" defaultRowHeight="12.75"/>
  <cols>
    <col min="1" max="2" width="12.8515625" style="3" customWidth="1"/>
    <col min="3" max="3" width="17.28125" style="3" customWidth="1"/>
    <col min="4" max="4" width="11.8515625" style="3" customWidth="1"/>
    <col min="5" max="5" width="9.8515625" style="3" customWidth="1"/>
    <col min="6" max="6" width="19.140625" style="3" customWidth="1"/>
    <col min="7" max="7" width="19.7109375" style="3" customWidth="1"/>
    <col min="8" max="8" width="18.57421875" style="26" customWidth="1"/>
    <col min="9" max="9" width="18.00390625" style="26" customWidth="1"/>
    <col min="10" max="10" width="18.57421875" style="26" customWidth="1"/>
    <col min="11" max="12" width="11.57421875" style="0" bestFit="1" customWidth="1"/>
  </cols>
  <sheetData>
    <row r="1" spans="1:10" ht="20.25" customHeight="1">
      <c r="A1" s="39" t="s">
        <v>119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61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98</v>
      </c>
      <c r="I2" s="4" t="s">
        <v>99</v>
      </c>
      <c r="J2" s="4" t="s">
        <v>100</v>
      </c>
    </row>
    <row r="3" spans="1:10" s="2" customFormat="1" ht="18.75">
      <c r="A3" s="40" t="s">
        <v>7</v>
      </c>
      <c r="B3" s="41"/>
      <c r="C3" s="41"/>
      <c r="D3" s="41"/>
      <c r="E3" s="41"/>
      <c r="F3" s="41"/>
      <c r="G3" s="42"/>
      <c r="H3" s="23">
        <f>SUM(H4:H7)</f>
        <v>4910998.2299999995</v>
      </c>
      <c r="I3" s="23">
        <f>SUM(I4:I7)</f>
        <v>4910998.2299999995</v>
      </c>
      <c r="J3" s="23">
        <f>SUM(J4:J7)</f>
        <v>4910998.2299999995</v>
      </c>
    </row>
    <row r="4" spans="1:10" ht="18.75" customHeight="1">
      <c r="A4" s="5" t="s">
        <v>8</v>
      </c>
      <c r="B4" s="5" t="s">
        <v>9</v>
      </c>
      <c r="C4" s="5" t="s">
        <v>129</v>
      </c>
      <c r="D4" s="5" t="s">
        <v>85</v>
      </c>
      <c r="E4" s="5" t="s">
        <v>86</v>
      </c>
      <c r="F4" s="5" t="s">
        <v>10</v>
      </c>
      <c r="G4" s="5" t="s">
        <v>38</v>
      </c>
      <c r="H4" s="27">
        <v>450000</v>
      </c>
      <c r="I4" s="27">
        <v>450000</v>
      </c>
      <c r="J4" s="27">
        <v>450000</v>
      </c>
    </row>
    <row r="5" spans="1:10" ht="18.75" customHeight="1">
      <c r="A5" s="6" t="s">
        <v>8</v>
      </c>
      <c r="B5" s="6" t="s">
        <v>9</v>
      </c>
      <c r="C5" s="7" t="s">
        <v>131</v>
      </c>
      <c r="D5" s="6" t="s">
        <v>85</v>
      </c>
      <c r="E5" s="6" t="s">
        <v>86</v>
      </c>
      <c r="F5" s="6" t="s">
        <v>10</v>
      </c>
      <c r="G5" s="6" t="s">
        <v>101</v>
      </c>
      <c r="H5" s="31">
        <v>3461983.35</v>
      </c>
      <c r="I5" s="31">
        <v>3461983.35</v>
      </c>
      <c r="J5" s="31">
        <v>3461983.35</v>
      </c>
    </row>
    <row r="6" spans="1:10" ht="21" customHeight="1">
      <c r="A6" s="5" t="s">
        <v>8</v>
      </c>
      <c r="B6" s="5" t="s">
        <v>96</v>
      </c>
      <c r="C6" s="5" t="s">
        <v>128</v>
      </c>
      <c r="D6" s="5" t="s">
        <v>85</v>
      </c>
      <c r="E6" s="5" t="s">
        <v>86</v>
      </c>
      <c r="F6" s="5" t="s">
        <v>10</v>
      </c>
      <c r="G6" s="5" t="s">
        <v>39</v>
      </c>
      <c r="H6" s="27">
        <v>423180</v>
      </c>
      <c r="I6" s="27">
        <v>423180</v>
      </c>
      <c r="J6" s="27">
        <v>423180</v>
      </c>
    </row>
    <row r="7" spans="1:10" ht="23.25" customHeight="1">
      <c r="A7" s="6" t="s">
        <v>8</v>
      </c>
      <c r="B7" s="6" t="s">
        <v>9</v>
      </c>
      <c r="C7" s="7" t="s">
        <v>130</v>
      </c>
      <c r="D7" s="6" t="s">
        <v>85</v>
      </c>
      <c r="E7" s="6" t="s">
        <v>86</v>
      </c>
      <c r="F7" s="6" t="s">
        <v>10</v>
      </c>
      <c r="G7" s="6" t="s">
        <v>102</v>
      </c>
      <c r="H7" s="31">
        <v>575834.88</v>
      </c>
      <c r="I7" s="31">
        <v>575834.88</v>
      </c>
      <c r="J7" s="31">
        <v>575834.88</v>
      </c>
    </row>
    <row r="8" spans="1:10" ht="18" customHeight="1">
      <c r="A8" s="36" t="s">
        <v>11</v>
      </c>
      <c r="B8" s="37"/>
      <c r="C8" s="37"/>
      <c r="D8" s="37"/>
      <c r="E8" s="37"/>
      <c r="F8" s="37"/>
      <c r="G8" s="38"/>
      <c r="H8" s="24">
        <f>SUM(H9:H12)</f>
        <v>37240</v>
      </c>
      <c r="I8" s="24">
        <f>SUM(I9:I12)</f>
        <v>37240</v>
      </c>
      <c r="J8" s="24">
        <f>SUM(J9:J12)</f>
        <v>37240</v>
      </c>
    </row>
    <row r="9" spans="1:10" ht="28.5" customHeight="1">
      <c r="A9" s="6" t="s">
        <v>8</v>
      </c>
      <c r="B9" s="6" t="s">
        <v>9</v>
      </c>
      <c r="C9" s="7" t="s">
        <v>131</v>
      </c>
      <c r="D9" s="6" t="s">
        <v>80</v>
      </c>
      <c r="E9" s="6" t="s">
        <v>87</v>
      </c>
      <c r="F9" s="6" t="s">
        <v>29</v>
      </c>
      <c r="G9" s="22" t="s">
        <v>78</v>
      </c>
      <c r="H9" s="27">
        <v>1440</v>
      </c>
      <c r="I9" s="27">
        <v>1440</v>
      </c>
      <c r="J9" s="27">
        <v>1440</v>
      </c>
    </row>
    <row r="10" spans="1:10" ht="33" customHeight="1">
      <c r="A10" s="6" t="s">
        <v>8</v>
      </c>
      <c r="B10" s="6" t="s">
        <v>9</v>
      </c>
      <c r="C10" s="7" t="s">
        <v>131</v>
      </c>
      <c r="D10" s="6" t="s">
        <v>80</v>
      </c>
      <c r="E10" s="6" t="s">
        <v>87</v>
      </c>
      <c r="F10" s="6" t="s">
        <v>29</v>
      </c>
      <c r="G10" s="8" t="s">
        <v>103</v>
      </c>
      <c r="H10" s="27">
        <v>3600</v>
      </c>
      <c r="I10" s="27">
        <v>3600</v>
      </c>
      <c r="J10" s="27">
        <v>3600</v>
      </c>
    </row>
    <row r="11" spans="1:10" ht="35.25" customHeight="1">
      <c r="A11" s="6" t="s">
        <v>8</v>
      </c>
      <c r="B11" s="6" t="s">
        <v>9</v>
      </c>
      <c r="C11" s="7" t="s">
        <v>131</v>
      </c>
      <c r="D11" s="6" t="s">
        <v>80</v>
      </c>
      <c r="E11" s="6" t="s">
        <v>90</v>
      </c>
      <c r="F11" s="6" t="s">
        <v>16</v>
      </c>
      <c r="G11" s="6" t="s">
        <v>104</v>
      </c>
      <c r="H11" s="27">
        <v>8800</v>
      </c>
      <c r="I11" s="27">
        <v>8800</v>
      </c>
      <c r="J11" s="27">
        <v>8800</v>
      </c>
    </row>
    <row r="12" spans="1:10" ht="49.5" customHeight="1">
      <c r="A12" s="6" t="s">
        <v>8</v>
      </c>
      <c r="B12" s="6" t="s">
        <v>9</v>
      </c>
      <c r="C12" s="7" t="s">
        <v>131</v>
      </c>
      <c r="D12" s="6" t="s">
        <v>80</v>
      </c>
      <c r="E12" s="6" t="s">
        <v>93</v>
      </c>
      <c r="F12" s="6" t="s">
        <v>22</v>
      </c>
      <c r="G12" s="8" t="s">
        <v>31</v>
      </c>
      <c r="H12" s="27">
        <v>23400</v>
      </c>
      <c r="I12" s="27">
        <v>23400</v>
      </c>
      <c r="J12" s="27">
        <v>23400</v>
      </c>
    </row>
    <row r="13" spans="1:10" ht="12.75" customHeight="1">
      <c r="A13" s="36" t="s">
        <v>12</v>
      </c>
      <c r="B13" s="37"/>
      <c r="C13" s="37"/>
      <c r="D13" s="37"/>
      <c r="E13" s="37"/>
      <c r="F13" s="37"/>
      <c r="G13" s="38"/>
      <c r="H13" s="24">
        <f>SUM(H14:H17)</f>
        <v>1483121.4700000002</v>
      </c>
      <c r="I13" s="24">
        <f>SUM(I14:I17)</f>
        <v>1483123.4700000002</v>
      </c>
      <c r="J13" s="24">
        <f>SUM(J14:J17)</f>
        <v>1483125.4700000002</v>
      </c>
    </row>
    <row r="14" spans="1:10" ht="51.75" customHeight="1">
      <c r="A14" s="5" t="s">
        <v>8</v>
      </c>
      <c r="B14" s="5" t="s">
        <v>9</v>
      </c>
      <c r="C14" s="5" t="s">
        <v>129</v>
      </c>
      <c r="D14" s="5" t="s">
        <v>124</v>
      </c>
      <c r="E14" s="5" t="s">
        <v>88</v>
      </c>
      <c r="F14" s="5" t="s">
        <v>13</v>
      </c>
      <c r="G14" s="5" t="s">
        <v>38</v>
      </c>
      <c r="H14" s="27">
        <f>H4*30.2%</f>
        <v>135900</v>
      </c>
      <c r="I14" s="27">
        <f>I4*30.2%</f>
        <v>135900</v>
      </c>
      <c r="J14" s="27">
        <f>J4*30.2%</f>
        <v>135900</v>
      </c>
    </row>
    <row r="15" spans="1:10" ht="48.75" customHeight="1">
      <c r="A15" s="6" t="s">
        <v>8</v>
      </c>
      <c r="B15" s="6" t="s">
        <v>9</v>
      </c>
      <c r="C15" s="7" t="s">
        <v>131</v>
      </c>
      <c r="D15" s="6" t="s">
        <v>124</v>
      </c>
      <c r="E15" s="6" t="s">
        <v>88</v>
      </c>
      <c r="F15" s="6" t="s">
        <v>13</v>
      </c>
      <c r="G15" s="6" t="s">
        <v>105</v>
      </c>
      <c r="H15" s="27">
        <v>1045518.98</v>
      </c>
      <c r="I15" s="27">
        <v>1045519.98</v>
      </c>
      <c r="J15" s="27">
        <v>1045520.98</v>
      </c>
    </row>
    <row r="16" spans="1:10" ht="55.5" customHeight="1">
      <c r="A16" s="5" t="s">
        <v>8</v>
      </c>
      <c r="B16" s="5" t="s">
        <v>96</v>
      </c>
      <c r="C16" s="5" t="s">
        <v>128</v>
      </c>
      <c r="D16" s="5" t="s">
        <v>124</v>
      </c>
      <c r="E16" s="5" t="s">
        <v>88</v>
      </c>
      <c r="F16" s="5" t="s">
        <v>13</v>
      </c>
      <c r="G16" s="5" t="s">
        <v>39</v>
      </c>
      <c r="H16" s="31">
        <f>H6*30.2%</f>
        <v>127800.36</v>
      </c>
      <c r="I16" s="31">
        <f>I6*30.2%</f>
        <v>127800.36</v>
      </c>
      <c r="J16" s="31">
        <f>J6*30.2%</f>
        <v>127800.36</v>
      </c>
    </row>
    <row r="17" spans="1:10" ht="47.25">
      <c r="A17" s="6" t="s">
        <v>8</v>
      </c>
      <c r="B17" s="6" t="s">
        <v>9</v>
      </c>
      <c r="C17" s="7" t="s">
        <v>130</v>
      </c>
      <c r="D17" s="6" t="s">
        <v>124</v>
      </c>
      <c r="E17" s="6" t="s">
        <v>88</v>
      </c>
      <c r="F17" s="6" t="s">
        <v>13</v>
      </c>
      <c r="G17" s="6" t="s">
        <v>102</v>
      </c>
      <c r="H17" s="31">
        <v>173902.13</v>
      </c>
      <c r="I17" s="31">
        <v>173903.13</v>
      </c>
      <c r="J17" s="31">
        <v>173904.13</v>
      </c>
    </row>
    <row r="18" spans="1:10" ht="18.75">
      <c r="A18" s="36" t="s">
        <v>14</v>
      </c>
      <c r="B18" s="37"/>
      <c r="C18" s="37"/>
      <c r="D18" s="37"/>
      <c r="E18" s="37"/>
      <c r="F18" s="37"/>
      <c r="G18" s="38"/>
      <c r="H18" s="24">
        <f>SUM(H19:H22)</f>
        <v>133800</v>
      </c>
      <c r="I18" s="24">
        <f>SUM(I19:I22)</f>
        <v>133800</v>
      </c>
      <c r="J18" s="24">
        <f>SUM(J19:J22)</f>
        <v>133800</v>
      </c>
    </row>
    <row r="19" spans="1:10" ht="33.75" customHeight="1">
      <c r="A19" s="5" t="s">
        <v>8</v>
      </c>
      <c r="B19" s="5" t="s">
        <v>9</v>
      </c>
      <c r="C19" s="5" t="s">
        <v>129</v>
      </c>
      <c r="D19" s="5" t="s">
        <v>82</v>
      </c>
      <c r="E19" s="5" t="s">
        <v>89</v>
      </c>
      <c r="F19" s="5" t="s">
        <v>15</v>
      </c>
      <c r="G19" s="5" t="s">
        <v>40</v>
      </c>
      <c r="H19" s="33">
        <v>12900</v>
      </c>
      <c r="I19" s="33">
        <v>12900</v>
      </c>
      <c r="J19" s="33">
        <v>12900</v>
      </c>
    </row>
    <row r="20" spans="1:10" ht="36.75" customHeight="1">
      <c r="A20" s="6" t="s">
        <v>8</v>
      </c>
      <c r="B20" s="6" t="s">
        <v>9</v>
      </c>
      <c r="C20" s="7" t="s">
        <v>131</v>
      </c>
      <c r="D20" s="6" t="s">
        <v>82</v>
      </c>
      <c r="E20" s="6" t="s">
        <v>89</v>
      </c>
      <c r="F20" s="6" t="s">
        <v>15</v>
      </c>
      <c r="G20" s="6" t="s">
        <v>42</v>
      </c>
      <c r="H20" s="33">
        <v>108000</v>
      </c>
      <c r="I20" s="33">
        <v>108000</v>
      </c>
      <c r="J20" s="33">
        <v>108000</v>
      </c>
    </row>
    <row r="21" spans="1:10" ht="32.25">
      <c r="A21" s="9" t="s">
        <v>8</v>
      </c>
      <c r="B21" s="9" t="s">
        <v>96</v>
      </c>
      <c r="C21" s="5" t="s">
        <v>128</v>
      </c>
      <c r="D21" s="9" t="s">
        <v>82</v>
      </c>
      <c r="E21" s="9" t="s">
        <v>89</v>
      </c>
      <c r="F21" s="9" t="s">
        <v>15</v>
      </c>
      <c r="G21" s="9" t="s">
        <v>41</v>
      </c>
      <c r="H21" s="34">
        <v>12900</v>
      </c>
      <c r="I21" s="34">
        <v>12900</v>
      </c>
      <c r="J21" s="34">
        <v>12900</v>
      </c>
    </row>
    <row r="22" spans="1:10" ht="36" customHeight="1">
      <c r="A22" s="6" t="s">
        <v>8</v>
      </c>
      <c r="B22" s="6" t="s">
        <v>9</v>
      </c>
      <c r="C22" s="7" t="s">
        <v>130</v>
      </c>
      <c r="D22" s="6" t="s">
        <v>82</v>
      </c>
      <c r="E22" s="6" t="s">
        <v>89</v>
      </c>
      <c r="F22" s="6" t="s">
        <v>15</v>
      </c>
      <c r="G22" s="8" t="s">
        <v>127</v>
      </c>
      <c r="H22" s="33">
        <v>0</v>
      </c>
      <c r="I22" s="33">
        <v>0</v>
      </c>
      <c r="J22" s="33">
        <v>0</v>
      </c>
    </row>
    <row r="23" spans="1:12" ht="18.75">
      <c r="A23" s="36" t="s">
        <v>17</v>
      </c>
      <c r="B23" s="37"/>
      <c r="C23" s="37"/>
      <c r="D23" s="37"/>
      <c r="E23" s="37"/>
      <c r="F23" s="37"/>
      <c r="G23" s="38"/>
      <c r="H23" s="24">
        <f>SUM(H24:H31)</f>
        <v>1267910.31</v>
      </c>
      <c r="I23" s="24">
        <f>SUM(I24:I31)</f>
        <v>1267910.31</v>
      </c>
      <c r="J23" s="24">
        <f>SUM(J24:J31)</f>
        <v>1267910.31</v>
      </c>
      <c r="K23" s="1"/>
      <c r="L23" s="1"/>
    </row>
    <row r="24" spans="1:12" ht="31.5">
      <c r="A24" s="5" t="s">
        <v>8</v>
      </c>
      <c r="B24" s="5" t="s">
        <v>9</v>
      </c>
      <c r="C24" s="5" t="s">
        <v>129</v>
      </c>
      <c r="D24" s="5" t="s">
        <v>82</v>
      </c>
      <c r="E24" s="5" t="s">
        <v>91</v>
      </c>
      <c r="F24" s="5" t="s">
        <v>18</v>
      </c>
      <c r="G24" s="5" t="s">
        <v>34</v>
      </c>
      <c r="H24" s="27">
        <v>0</v>
      </c>
      <c r="I24" s="27">
        <v>0</v>
      </c>
      <c r="J24" s="27">
        <v>0</v>
      </c>
      <c r="K24" s="1"/>
      <c r="L24" s="1"/>
    </row>
    <row r="25" spans="1:12" ht="35.25" customHeight="1">
      <c r="A25" s="5" t="s">
        <v>8</v>
      </c>
      <c r="B25" s="5" t="s">
        <v>9</v>
      </c>
      <c r="C25" s="5" t="s">
        <v>129</v>
      </c>
      <c r="D25" s="5" t="s">
        <v>82</v>
      </c>
      <c r="E25" s="5" t="s">
        <v>91</v>
      </c>
      <c r="F25" s="5" t="s">
        <v>18</v>
      </c>
      <c r="G25" s="5" t="s">
        <v>35</v>
      </c>
      <c r="H25" s="27">
        <v>0</v>
      </c>
      <c r="I25" s="27">
        <v>0</v>
      </c>
      <c r="J25" s="27">
        <v>0</v>
      </c>
      <c r="K25" s="1"/>
      <c r="L25" s="1"/>
    </row>
    <row r="26" spans="1:10" ht="40.5" customHeight="1">
      <c r="A26" s="5" t="s">
        <v>8</v>
      </c>
      <c r="B26" s="5" t="s">
        <v>9</v>
      </c>
      <c r="C26" s="5" t="s">
        <v>129</v>
      </c>
      <c r="D26" s="5" t="s">
        <v>82</v>
      </c>
      <c r="E26" s="5" t="s">
        <v>91</v>
      </c>
      <c r="F26" s="5" t="s">
        <v>18</v>
      </c>
      <c r="G26" s="5" t="s">
        <v>53</v>
      </c>
      <c r="H26" s="31">
        <v>54904.18</v>
      </c>
      <c r="I26" s="31">
        <v>54904.18</v>
      </c>
      <c r="J26" s="31">
        <v>54904.18</v>
      </c>
    </row>
    <row r="27" spans="1:10" ht="39.75" customHeight="1" thickBot="1">
      <c r="A27" s="10" t="s">
        <v>8</v>
      </c>
      <c r="B27" s="10" t="s">
        <v>9</v>
      </c>
      <c r="C27" s="5" t="s">
        <v>129</v>
      </c>
      <c r="D27" s="10" t="s">
        <v>82</v>
      </c>
      <c r="E27" s="10" t="s">
        <v>91</v>
      </c>
      <c r="F27" s="10" t="s">
        <v>18</v>
      </c>
      <c r="G27" s="10" t="s">
        <v>125</v>
      </c>
      <c r="H27" s="32">
        <v>535586.43</v>
      </c>
      <c r="I27" s="32">
        <v>535586.43</v>
      </c>
      <c r="J27" s="32">
        <v>535586.43</v>
      </c>
    </row>
    <row r="28" spans="1:10" ht="28.5" customHeight="1">
      <c r="A28" s="11" t="s">
        <v>8</v>
      </c>
      <c r="B28" s="11" t="s">
        <v>96</v>
      </c>
      <c r="C28" s="5" t="s">
        <v>128</v>
      </c>
      <c r="D28" s="11" t="s">
        <v>82</v>
      </c>
      <c r="E28" s="11" t="s">
        <v>91</v>
      </c>
      <c r="F28" s="11" t="s">
        <v>18</v>
      </c>
      <c r="G28" s="11" t="s">
        <v>36</v>
      </c>
      <c r="H28" s="30">
        <v>0</v>
      </c>
      <c r="I28" s="30">
        <v>0</v>
      </c>
      <c r="J28" s="30">
        <v>0</v>
      </c>
    </row>
    <row r="29" spans="1:10" ht="33.75" customHeight="1">
      <c r="A29" s="12" t="s">
        <v>8</v>
      </c>
      <c r="B29" s="12" t="s">
        <v>96</v>
      </c>
      <c r="C29" s="5" t="s">
        <v>128</v>
      </c>
      <c r="D29" s="12" t="s">
        <v>82</v>
      </c>
      <c r="E29" s="12" t="s">
        <v>91</v>
      </c>
      <c r="F29" s="12" t="s">
        <v>18</v>
      </c>
      <c r="G29" s="12" t="s">
        <v>37</v>
      </c>
      <c r="H29" s="27">
        <v>0</v>
      </c>
      <c r="I29" s="27">
        <v>0</v>
      </c>
      <c r="J29" s="27">
        <v>0</v>
      </c>
    </row>
    <row r="30" spans="1:10" ht="38.25" customHeight="1">
      <c r="A30" s="12" t="s">
        <v>8</v>
      </c>
      <c r="B30" s="12" t="s">
        <v>96</v>
      </c>
      <c r="C30" s="5" t="s">
        <v>128</v>
      </c>
      <c r="D30" s="12" t="s">
        <v>82</v>
      </c>
      <c r="E30" s="12" t="s">
        <v>91</v>
      </c>
      <c r="F30" s="12" t="s">
        <v>18</v>
      </c>
      <c r="G30" s="12" t="s">
        <v>54</v>
      </c>
      <c r="H30" s="31">
        <v>244666.78</v>
      </c>
      <c r="I30" s="31">
        <v>244666.78</v>
      </c>
      <c r="J30" s="31">
        <v>244666.78</v>
      </c>
    </row>
    <row r="31" spans="1:10" ht="32.25" customHeight="1">
      <c r="A31" s="12" t="s">
        <v>8</v>
      </c>
      <c r="B31" s="12" t="s">
        <v>96</v>
      </c>
      <c r="C31" s="5" t="s">
        <v>128</v>
      </c>
      <c r="D31" s="12" t="s">
        <v>82</v>
      </c>
      <c r="E31" s="12" t="s">
        <v>91</v>
      </c>
      <c r="F31" s="12" t="s">
        <v>18</v>
      </c>
      <c r="G31" s="12" t="s">
        <v>126</v>
      </c>
      <c r="H31" s="31">
        <v>432752.92</v>
      </c>
      <c r="I31" s="31">
        <v>432752.92</v>
      </c>
      <c r="J31" s="31">
        <v>432752.92</v>
      </c>
    </row>
    <row r="32" spans="1:10" ht="18.75" customHeight="1">
      <c r="A32" s="36" t="s">
        <v>19</v>
      </c>
      <c r="B32" s="37"/>
      <c r="C32" s="37"/>
      <c r="D32" s="37"/>
      <c r="E32" s="37"/>
      <c r="F32" s="37"/>
      <c r="G32" s="38"/>
      <c r="H32" s="24">
        <f>SUM(H33:H44)</f>
        <v>112883.29000000001</v>
      </c>
      <c r="I32" s="24">
        <f>SUM(I33:I44)</f>
        <v>112884.29000000001</v>
      </c>
      <c r="J32" s="24">
        <f>SUM(J33:J44)</f>
        <v>112885.29000000001</v>
      </c>
    </row>
    <row r="33" spans="1:10" ht="47.25">
      <c r="A33" s="5" t="s">
        <v>8</v>
      </c>
      <c r="B33" s="5" t="s">
        <v>9</v>
      </c>
      <c r="C33" s="5" t="s">
        <v>129</v>
      </c>
      <c r="D33" s="5" t="s">
        <v>82</v>
      </c>
      <c r="E33" s="5" t="s">
        <v>92</v>
      </c>
      <c r="F33" s="5" t="s">
        <v>20</v>
      </c>
      <c r="G33" s="5" t="s">
        <v>45</v>
      </c>
      <c r="H33" s="27">
        <v>6954</v>
      </c>
      <c r="I33" s="27">
        <v>6955</v>
      </c>
      <c r="J33" s="27">
        <v>6956</v>
      </c>
    </row>
    <row r="34" spans="1:10" ht="47.25">
      <c r="A34" s="5" t="s">
        <v>8</v>
      </c>
      <c r="B34" s="5" t="s">
        <v>9</v>
      </c>
      <c r="C34" s="5" t="s">
        <v>129</v>
      </c>
      <c r="D34" s="5" t="s">
        <v>82</v>
      </c>
      <c r="E34" s="5" t="s">
        <v>92</v>
      </c>
      <c r="F34" s="5" t="s">
        <v>20</v>
      </c>
      <c r="G34" s="5" t="s">
        <v>46</v>
      </c>
      <c r="H34" s="27">
        <f>5629-4.67</f>
        <v>5624.33</v>
      </c>
      <c r="I34" s="27">
        <f>5629-4.67</f>
        <v>5624.33</v>
      </c>
      <c r="J34" s="27">
        <f>5629-4.67</f>
        <v>5624.33</v>
      </c>
    </row>
    <row r="35" spans="1:10" ht="47.25">
      <c r="A35" s="5" t="s">
        <v>8</v>
      </c>
      <c r="B35" s="5" t="s">
        <v>9</v>
      </c>
      <c r="C35" s="5" t="s">
        <v>129</v>
      </c>
      <c r="D35" s="5" t="s">
        <v>82</v>
      </c>
      <c r="E35" s="5" t="s">
        <v>92</v>
      </c>
      <c r="F35" s="5" t="s">
        <v>20</v>
      </c>
      <c r="G35" s="5" t="s">
        <v>47</v>
      </c>
      <c r="H35" s="27">
        <v>5179</v>
      </c>
      <c r="I35" s="27">
        <v>5179</v>
      </c>
      <c r="J35" s="27">
        <v>5179</v>
      </c>
    </row>
    <row r="36" spans="1:10" ht="47.25">
      <c r="A36" s="5" t="s">
        <v>8</v>
      </c>
      <c r="B36" s="5" t="s">
        <v>9</v>
      </c>
      <c r="C36" s="5" t="s">
        <v>129</v>
      </c>
      <c r="D36" s="5" t="s">
        <v>82</v>
      </c>
      <c r="E36" s="5" t="s">
        <v>92</v>
      </c>
      <c r="F36" s="5" t="s">
        <v>20</v>
      </c>
      <c r="G36" s="5" t="s">
        <v>48</v>
      </c>
      <c r="H36" s="27">
        <v>211</v>
      </c>
      <c r="I36" s="27">
        <v>211</v>
      </c>
      <c r="J36" s="27">
        <v>211</v>
      </c>
    </row>
    <row r="37" spans="1:10" ht="47.25">
      <c r="A37" s="5" t="s">
        <v>8</v>
      </c>
      <c r="B37" s="5" t="s">
        <v>9</v>
      </c>
      <c r="C37" s="5" t="s">
        <v>129</v>
      </c>
      <c r="D37" s="5" t="s">
        <v>82</v>
      </c>
      <c r="E37" s="5" t="s">
        <v>92</v>
      </c>
      <c r="F37" s="5" t="s">
        <v>20</v>
      </c>
      <c r="G37" s="13" t="s">
        <v>43</v>
      </c>
      <c r="H37" s="27">
        <v>45245</v>
      </c>
      <c r="I37" s="27">
        <v>45245</v>
      </c>
      <c r="J37" s="27">
        <v>45245</v>
      </c>
    </row>
    <row r="38" spans="1:10" ht="47.25">
      <c r="A38" s="5" t="s">
        <v>8</v>
      </c>
      <c r="B38" s="5" t="s">
        <v>9</v>
      </c>
      <c r="C38" s="5" t="s">
        <v>129</v>
      </c>
      <c r="D38" s="5" t="s">
        <v>82</v>
      </c>
      <c r="E38" s="5" t="s">
        <v>92</v>
      </c>
      <c r="F38" s="5" t="s">
        <v>20</v>
      </c>
      <c r="G38" s="13" t="s">
        <v>108</v>
      </c>
      <c r="H38" s="27">
        <v>25560</v>
      </c>
      <c r="I38" s="27">
        <v>25560</v>
      </c>
      <c r="J38" s="27">
        <v>25560</v>
      </c>
    </row>
    <row r="39" spans="1:10" ht="48" thickBot="1">
      <c r="A39" s="10" t="s">
        <v>8</v>
      </c>
      <c r="B39" s="10" t="s">
        <v>9</v>
      </c>
      <c r="C39" s="5" t="s">
        <v>129</v>
      </c>
      <c r="D39" s="10" t="s">
        <v>82</v>
      </c>
      <c r="E39" s="10" t="s">
        <v>92</v>
      </c>
      <c r="F39" s="10" t="s">
        <v>20</v>
      </c>
      <c r="G39" s="14" t="s">
        <v>79</v>
      </c>
      <c r="H39" s="29">
        <v>0</v>
      </c>
      <c r="I39" s="29">
        <v>0</v>
      </c>
      <c r="J39" s="29">
        <v>0</v>
      </c>
    </row>
    <row r="40" spans="1:10" ht="47.25">
      <c r="A40" s="11" t="s">
        <v>8</v>
      </c>
      <c r="B40" s="11" t="s">
        <v>96</v>
      </c>
      <c r="C40" s="5" t="s">
        <v>128</v>
      </c>
      <c r="D40" s="11" t="s">
        <v>82</v>
      </c>
      <c r="E40" s="11" t="s">
        <v>92</v>
      </c>
      <c r="F40" s="11" t="s">
        <v>20</v>
      </c>
      <c r="G40" s="11" t="s">
        <v>49</v>
      </c>
      <c r="H40" s="30">
        <v>1182</v>
      </c>
      <c r="I40" s="30">
        <v>1182</v>
      </c>
      <c r="J40" s="30">
        <v>1182</v>
      </c>
    </row>
    <row r="41" spans="1:10" ht="47.25">
      <c r="A41" s="12" t="s">
        <v>8</v>
      </c>
      <c r="B41" s="12" t="s">
        <v>96</v>
      </c>
      <c r="C41" s="5" t="s">
        <v>128</v>
      </c>
      <c r="D41" s="12" t="s">
        <v>82</v>
      </c>
      <c r="E41" s="12" t="s">
        <v>92</v>
      </c>
      <c r="F41" s="12" t="s">
        <v>20</v>
      </c>
      <c r="G41" s="12" t="s">
        <v>50</v>
      </c>
      <c r="H41" s="31">
        <f>2883.21-6.66+0.41</f>
        <v>2876.96</v>
      </c>
      <c r="I41" s="31">
        <f>2883.21-6.66+0.41</f>
        <v>2876.96</v>
      </c>
      <c r="J41" s="31">
        <f>2883.21-6.66+0.41</f>
        <v>2876.96</v>
      </c>
    </row>
    <row r="42" spans="1:10" ht="47.25">
      <c r="A42" s="12" t="s">
        <v>8</v>
      </c>
      <c r="B42" s="12" t="s">
        <v>96</v>
      </c>
      <c r="C42" s="5" t="s">
        <v>128</v>
      </c>
      <c r="D42" s="12" t="s">
        <v>82</v>
      </c>
      <c r="E42" s="12" t="s">
        <v>92</v>
      </c>
      <c r="F42" s="12" t="s">
        <v>20</v>
      </c>
      <c r="G42" s="12" t="s">
        <v>51</v>
      </c>
      <c r="H42" s="27">
        <v>80</v>
      </c>
      <c r="I42" s="27">
        <v>80</v>
      </c>
      <c r="J42" s="27">
        <v>80</v>
      </c>
    </row>
    <row r="43" spans="1:10" ht="47.25">
      <c r="A43" s="12" t="s">
        <v>8</v>
      </c>
      <c r="B43" s="12" t="s">
        <v>96</v>
      </c>
      <c r="C43" s="5" t="s">
        <v>128</v>
      </c>
      <c r="D43" s="12" t="s">
        <v>82</v>
      </c>
      <c r="E43" s="12" t="s">
        <v>92</v>
      </c>
      <c r="F43" s="12" t="s">
        <v>20</v>
      </c>
      <c r="G43" s="12" t="s">
        <v>44</v>
      </c>
      <c r="H43" s="27">
        <v>10286</v>
      </c>
      <c r="I43" s="27">
        <v>10286</v>
      </c>
      <c r="J43" s="27">
        <v>10286</v>
      </c>
    </row>
    <row r="44" spans="1:10" ht="47.25">
      <c r="A44" s="12" t="s">
        <v>8</v>
      </c>
      <c r="B44" s="12" t="s">
        <v>96</v>
      </c>
      <c r="C44" s="5" t="s">
        <v>128</v>
      </c>
      <c r="D44" s="12" t="s">
        <v>82</v>
      </c>
      <c r="E44" s="12" t="s">
        <v>92</v>
      </c>
      <c r="F44" s="12" t="s">
        <v>20</v>
      </c>
      <c r="G44" s="15" t="s">
        <v>109</v>
      </c>
      <c r="H44" s="27">
        <v>9685</v>
      </c>
      <c r="I44" s="27">
        <v>9685</v>
      </c>
      <c r="J44" s="27">
        <v>9685</v>
      </c>
    </row>
    <row r="45" spans="1:10" ht="47.25">
      <c r="A45" s="12" t="s">
        <v>8</v>
      </c>
      <c r="B45" s="12" t="s">
        <v>96</v>
      </c>
      <c r="C45" s="5" t="s">
        <v>128</v>
      </c>
      <c r="D45" s="12" t="s">
        <v>82</v>
      </c>
      <c r="E45" s="12" t="s">
        <v>92</v>
      </c>
      <c r="F45" s="12" t="s">
        <v>20</v>
      </c>
      <c r="G45" s="12" t="s">
        <v>52</v>
      </c>
      <c r="H45" s="27">
        <v>0</v>
      </c>
      <c r="I45" s="27">
        <v>0</v>
      </c>
      <c r="J45" s="27">
        <v>0</v>
      </c>
    </row>
    <row r="46" spans="1:10" ht="18.75" customHeight="1">
      <c r="A46" s="36" t="s">
        <v>21</v>
      </c>
      <c r="B46" s="37"/>
      <c r="C46" s="37"/>
      <c r="D46" s="37"/>
      <c r="E46" s="37"/>
      <c r="F46" s="37"/>
      <c r="G46" s="38"/>
      <c r="H46" s="24">
        <f>SUM(H47:H64)</f>
        <v>126330.85</v>
      </c>
      <c r="I46" s="24">
        <f>SUM(I47:I64)</f>
        <v>126330.85</v>
      </c>
      <c r="J46" s="24">
        <f>SUM(J47:J64)</f>
        <v>126330.85</v>
      </c>
    </row>
    <row r="47" spans="1:10" ht="31.5">
      <c r="A47" s="5" t="s">
        <v>8</v>
      </c>
      <c r="B47" s="5" t="s">
        <v>9</v>
      </c>
      <c r="C47" s="5" t="s">
        <v>129</v>
      </c>
      <c r="D47" s="5" t="s">
        <v>82</v>
      </c>
      <c r="E47" s="5" t="s">
        <v>93</v>
      </c>
      <c r="F47" s="5" t="s">
        <v>22</v>
      </c>
      <c r="G47" s="5" t="s">
        <v>55</v>
      </c>
      <c r="H47" s="31">
        <f>3567-6.08</f>
        <v>3560.92</v>
      </c>
      <c r="I47" s="31">
        <f>3567-6.08</f>
        <v>3560.92</v>
      </c>
      <c r="J47" s="31">
        <f>3567-6.08</f>
        <v>3560.92</v>
      </c>
    </row>
    <row r="48" spans="1:10" ht="47.25">
      <c r="A48" s="5" t="s">
        <v>8</v>
      </c>
      <c r="B48" s="5" t="s">
        <v>9</v>
      </c>
      <c r="C48" s="5" t="s">
        <v>129</v>
      </c>
      <c r="D48" s="5" t="s">
        <v>82</v>
      </c>
      <c r="E48" s="5" t="s">
        <v>93</v>
      </c>
      <c r="F48" s="5" t="s">
        <v>22</v>
      </c>
      <c r="G48" s="5" t="s">
        <v>56</v>
      </c>
      <c r="H48" s="27">
        <v>1427</v>
      </c>
      <c r="I48" s="27">
        <v>1427</v>
      </c>
      <c r="J48" s="27">
        <v>1427</v>
      </c>
    </row>
    <row r="49" spans="1:10" ht="64.5" customHeight="1">
      <c r="A49" s="5" t="s">
        <v>8</v>
      </c>
      <c r="B49" s="5" t="s">
        <v>9</v>
      </c>
      <c r="C49" s="5" t="s">
        <v>129</v>
      </c>
      <c r="D49" s="5" t="s">
        <v>82</v>
      </c>
      <c r="E49" s="5" t="s">
        <v>93</v>
      </c>
      <c r="F49" s="5" t="s">
        <v>22</v>
      </c>
      <c r="G49" s="5" t="s">
        <v>112</v>
      </c>
      <c r="H49" s="27">
        <v>928</v>
      </c>
      <c r="I49" s="27">
        <v>928</v>
      </c>
      <c r="J49" s="27">
        <v>928</v>
      </c>
    </row>
    <row r="50" spans="1:10" ht="31.5">
      <c r="A50" s="5" t="s">
        <v>8</v>
      </c>
      <c r="B50" s="5" t="s">
        <v>9</v>
      </c>
      <c r="C50" s="5" t="s">
        <v>129</v>
      </c>
      <c r="D50" s="5" t="s">
        <v>82</v>
      </c>
      <c r="E50" s="5" t="s">
        <v>93</v>
      </c>
      <c r="F50" s="5" t="s">
        <v>22</v>
      </c>
      <c r="G50" s="5" t="s">
        <v>113</v>
      </c>
      <c r="H50" s="27">
        <v>1713</v>
      </c>
      <c r="I50" s="27">
        <v>1713</v>
      </c>
      <c r="J50" s="27">
        <v>1713</v>
      </c>
    </row>
    <row r="51" spans="1:10" ht="31.5">
      <c r="A51" s="5" t="s">
        <v>8</v>
      </c>
      <c r="B51" s="5" t="s">
        <v>9</v>
      </c>
      <c r="C51" s="5" t="s">
        <v>129</v>
      </c>
      <c r="D51" s="5" t="s">
        <v>82</v>
      </c>
      <c r="E51" s="5" t="s">
        <v>93</v>
      </c>
      <c r="F51" s="5" t="s">
        <v>22</v>
      </c>
      <c r="G51" s="5" t="s">
        <v>57</v>
      </c>
      <c r="H51" s="27">
        <v>5745</v>
      </c>
      <c r="I51" s="27">
        <v>5745</v>
      </c>
      <c r="J51" s="27">
        <v>5745</v>
      </c>
    </row>
    <row r="52" spans="1:10" ht="63">
      <c r="A52" s="5" t="s">
        <v>8</v>
      </c>
      <c r="B52" s="5" t="s">
        <v>9</v>
      </c>
      <c r="C52" s="5" t="s">
        <v>129</v>
      </c>
      <c r="D52" s="5" t="s">
        <v>82</v>
      </c>
      <c r="E52" s="5" t="s">
        <v>93</v>
      </c>
      <c r="F52" s="5" t="s">
        <v>22</v>
      </c>
      <c r="G52" s="5" t="s">
        <v>60</v>
      </c>
      <c r="H52" s="27">
        <v>41109</v>
      </c>
      <c r="I52" s="27">
        <v>41109</v>
      </c>
      <c r="J52" s="27">
        <v>41109</v>
      </c>
    </row>
    <row r="53" spans="1:10" ht="47.25">
      <c r="A53" s="5" t="s">
        <v>8</v>
      </c>
      <c r="B53" s="5" t="s">
        <v>9</v>
      </c>
      <c r="C53" s="5" t="s">
        <v>129</v>
      </c>
      <c r="D53" s="5" t="s">
        <v>82</v>
      </c>
      <c r="E53" s="5" t="s">
        <v>93</v>
      </c>
      <c r="F53" s="5" t="s">
        <v>22</v>
      </c>
      <c r="G53" s="5" t="s">
        <v>114</v>
      </c>
      <c r="H53" s="27">
        <v>0</v>
      </c>
      <c r="I53" s="27">
        <v>0</v>
      </c>
      <c r="J53" s="27">
        <v>0</v>
      </c>
    </row>
    <row r="54" spans="1:10" ht="31.5">
      <c r="A54" s="5" t="s">
        <v>8</v>
      </c>
      <c r="B54" s="5" t="s">
        <v>9</v>
      </c>
      <c r="C54" s="5" t="s">
        <v>129</v>
      </c>
      <c r="D54" s="5" t="s">
        <v>82</v>
      </c>
      <c r="E54" s="5" t="s">
        <v>93</v>
      </c>
      <c r="F54" s="5" t="s">
        <v>22</v>
      </c>
      <c r="G54" s="5" t="s">
        <v>58</v>
      </c>
      <c r="H54" s="27">
        <v>12025</v>
      </c>
      <c r="I54" s="27">
        <v>12025</v>
      </c>
      <c r="J54" s="27">
        <v>12025</v>
      </c>
    </row>
    <row r="55" spans="1:10" ht="31.5">
      <c r="A55" s="5" t="s">
        <v>8</v>
      </c>
      <c r="B55" s="5" t="s">
        <v>9</v>
      </c>
      <c r="C55" s="5" t="s">
        <v>129</v>
      </c>
      <c r="D55" s="5" t="s">
        <v>82</v>
      </c>
      <c r="E55" s="5" t="s">
        <v>93</v>
      </c>
      <c r="F55" s="5" t="s">
        <v>22</v>
      </c>
      <c r="G55" s="5" t="s">
        <v>59</v>
      </c>
      <c r="H55" s="27">
        <v>2141</v>
      </c>
      <c r="I55" s="27">
        <v>2141</v>
      </c>
      <c r="J55" s="27">
        <v>2141</v>
      </c>
    </row>
    <row r="56" spans="1:10" ht="64.5" customHeight="1" thickBot="1">
      <c r="A56" s="16" t="s">
        <v>8</v>
      </c>
      <c r="B56" s="16" t="s">
        <v>9</v>
      </c>
      <c r="C56" s="5" t="s">
        <v>129</v>
      </c>
      <c r="D56" s="16" t="s">
        <v>82</v>
      </c>
      <c r="E56" s="16" t="s">
        <v>93</v>
      </c>
      <c r="F56" s="16" t="s">
        <v>22</v>
      </c>
      <c r="G56" s="16" t="s">
        <v>111</v>
      </c>
      <c r="H56" s="29">
        <v>28548</v>
      </c>
      <c r="I56" s="29">
        <v>28548</v>
      </c>
      <c r="J56" s="29">
        <v>28548</v>
      </c>
    </row>
    <row r="57" spans="1:10" ht="44.25" customHeight="1">
      <c r="A57" s="11" t="s">
        <v>8</v>
      </c>
      <c r="B57" s="11" t="s">
        <v>96</v>
      </c>
      <c r="C57" s="5" t="s">
        <v>128</v>
      </c>
      <c r="D57" s="11" t="s">
        <v>82</v>
      </c>
      <c r="E57" s="11" t="s">
        <v>93</v>
      </c>
      <c r="F57" s="11" t="s">
        <v>22</v>
      </c>
      <c r="G57" s="11" t="s">
        <v>61</v>
      </c>
      <c r="H57" s="30">
        <v>1833</v>
      </c>
      <c r="I57" s="30">
        <v>1833</v>
      </c>
      <c r="J57" s="30">
        <v>1833</v>
      </c>
    </row>
    <row r="58" spans="1:10" ht="58.5" customHeight="1">
      <c r="A58" s="12" t="s">
        <v>8</v>
      </c>
      <c r="B58" s="12" t="s">
        <v>96</v>
      </c>
      <c r="C58" s="5" t="s">
        <v>128</v>
      </c>
      <c r="D58" s="12" t="s">
        <v>82</v>
      </c>
      <c r="E58" s="12" t="s">
        <v>93</v>
      </c>
      <c r="F58" s="12" t="s">
        <v>22</v>
      </c>
      <c r="G58" s="12" t="s">
        <v>81</v>
      </c>
      <c r="H58" s="27">
        <v>900</v>
      </c>
      <c r="I58" s="27">
        <v>900</v>
      </c>
      <c r="J58" s="27">
        <v>900</v>
      </c>
    </row>
    <row r="59" spans="1:10" ht="69" customHeight="1">
      <c r="A59" s="12" t="s">
        <v>8</v>
      </c>
      <c r="B59" s="12" t="s">
        <v>96</v>
      </c>
      <c r="C59" s="5" t="s">
        <v>128</v>
      </c>
      <c r="D59" s="12" t="s">
        <v>82</v>
      </c>
      <c r="E59" s="12" t="s">
        <v>93</v>
      </c>
      <c r="F59" s="12" t="s">
        <v>22</v>
      </c>
      <c r="G59" s="5" t="s">
        <v>116</v>
      </c>
      <c r="H59" s="27">
        <v>585</v>
      </c>
      <c r="I59" s="27">
        <v>585</v>
      </c>
      <c r="J59" s="27">
        <v>585</v>
      </c>
    </row>
    <row r="60" spans="1:10" ht="31.5" customHeight="1">
      <c r="A60" s="12" t="s">
        <v>8</v>
      </c>
      <c r="B60" s="12" t="s">
        <v>96</v>
      </c>
      <c r="C60" s="5" t="s">
        <v>128</v>
      </c>
      <c r="D60" s="12" t="s">
        <v>82</v>
      </c>
      <c r="E60" s="12" t="s">
        <v>93</v>
      </c>
      <c r="F60" s="12" t="s">
        <v>22</v>
      </c>
      <c r="G60" s="5" t="s">
        <v>115</v>
      </c>
      <c r="H60" s="27">
        <v>1079</v>
      </c>
      <c r="I60" s="27">
        <v>1079</v>
      </c>
      <c r="J60" s="27">
        <v>1079</v>
      </c>
    </row>
    <row r="61" spans="1:10" ht="43.5" customHeight="1">
      <c r="A61" s="12" t="s">
        <v>8</v>
      </c>
      <c r="B61" s="12" t="s">
        <v>96</v>
      </c>
      <c r="C61" s="5" t="s">
        <v>128</v>
      </c>
      <c r="D61" s="12" t="s">
        <v>82</v>
      </c>
      <c r="E61" s="12" t="s">
        <v>93</v>
      </c>
      <c r="F61" s="12" t="s">
        <v>22</v>
      </c>
      <c r="G61" s="12" t="s">
        <v>62</v>
      </c>
      <c r="H61" s="27">
        <v>3247</v>
      </c>
      <c r="I61" s="27">
        <v>3247</v>
      </c>
      <c r="J61" s="27">
        <v>3247</v>
      </c>
    </row>
    <row r="62" spans="1:10" ht="47.25">
      <c r="A62" s="12" t="s">
        <v>8</v>
      </c>
      <c r="B62" s="12" t="s">
        <v>96</v>
      </c>
      <c r="C62" s="5" t="s">
        <v>128</v>
      </c>
      <c r="D62" s="12" t="s">
        <v>82</v>
      </c>
      <c r="E62" s="12" t="s">
        <v>93</v>
      </c>
      <c r="F62" s="12" t="s">
        <v>22</v>
      </c>
      <c r="G62" s="5" t="s">
        <v>117</v>
      </c>
      <c r="H62" s="27">
        <v>0</v>
      </c>
      <c r="I62" s="27">
        <v>0</v>
      </c>
      <c r="J62" s="27">
        <v>0</v>
      </c>
    </row>
    <row r="63" spans="1:10" ht="31.5">
      <c r="A63" s="12" t="s">
        <v>8</v>
      </c>
      <c r="B63" s="12" t="s">
        <v>96</v>
      </c>
      <c r="C63" s="5" t="s">
        <v>128</v>
      </c>
      <c r="D63" s="12" t="s">
        <v>82</v>
      </c>
      <c r="E63" s="12" t="s">
        <v>93</v>
      </c>
      <c r="F63" s="12" t="s">
        <v>22</v>
      </c>
      <c r="G63" s="12" t="s">
        <v>63</v>
      </c>
      <c r="H63" s="27">
        <v>13785</v>
      </c>
      <c r="I63" s="27">
        <v>13785</v>
      </c>
      <c r="J63" s="27">
        <v>13785</v>
      </c>
    </row>
    <row r="64" spans="1:10" ht="31.5">
      <c r="A64" s="12" t="s">
        <v>8</v>
      </c>
      <c r="B64" s="12" t="s">
        <v>96</v>
      </c>
      <c r="C64" s="5" t="s">
        <v>128</v>
      </c>
      <c r="D64" s="12" t="s">
        <v>82</v>
      </c>
      <c r="E64" s="12" t="s">
        <v>93</v>
      </c>
      <c r="F64" s="12" t="s">
        <v>22</v>
      </c>
      <c r="G64" s="12" t="s">
        <v>64</v>
      </c>
      <c r="H64" s="27">
        <v>7704.93</v>
      </c>
      <c r="I64" s="27">
        <v>7704.93</v>
      </c>
      <c r="J64" s="27">
        <v>7704.93</v>
      </c>
    </row>
    <row r="65" spans="1:10" ht="12.75" customHeight="1">
      <c r="A65" s="36" t="s">
        <v>23</v>
      </c>
      <c r="B65" s="37"/>
      <c r="C65" s="37"/>
      <c r="D65" s="37"/>
      <c r="E65" s="37"/>
      <c r="F65" s="37"/>
      <c r="G65" s="38"/>
      <c r="H65" s="24">
        <f>SUM(H66:H71)</f>
        <v>16000</v>
      </c>
      <c r="I65" s="24">
        <f>SUM(I66:I71)</f>
        <v>16000</v>
      </c>
      <c r="J65" s="24">
        <f>SUM(J66:J71)</f>
        <v>16000</v>
      </c>
    </row>
    <row r="66" spans="1:10" ht="37.5" customHeight="1">
      <c r="A66" s="5" t="s">
        <v>8</v>
      </c>
      <c r="B66" s="5" t="s">
        <v>9</v>
      </c>
      <c r="C66" s="5" t="s">
        <v>129</v>
      </c>
      <c r="D66" s="5" t="s">
        <v>82</v>
      </c>
      <c r="E66" s="5" t="s">
        <v>83</v>
      </c>
      <c r="F66" s="5" t="s">
        <v>24</v>
      </c>
      <c r="G66" s="5" t="s">
        <v>65</v>
      </c>
      <c r="H66" s="27">
        <v>1000</v>
      </c>
      <c r="I66" s="27">
        <v>1000</v>
      </c>
      <c r="J66" s="27">
        <v>1000</v>
      </c>
    </row>
    <row r="67" spans="1:10" ht="37.5" customHeight="1">
      <c r="A67" s="5" t="s">
        <v>8</v>
      </c>
      <c r="B67" s="5" t="s">
        <v>9</v>
      </c>
      <c r="C67" s="5" t="s">
        <v>129</v>
      </c>
      <c r="D67" s="5" t="s">
        <v>84</v>
      </c>
      <c r="E67" s="5" t="s">
        <v>83</v>
      </c>
      <c r="F67" s="5" t="s">
        <v>24</v>
      </c>
      <c r="G67" s="5" t="s">
        <v>65</v>
      </c>
      <c r="H67" s="27">
        <v>3000</v>
      </c>
      <c r="I67" s="27">
        <v>3000</v>
      </c>
      <c r="J67" s="27">
        <v>3000</v>
      </c>
    </row>
    <row r="68" spans="1:10" ht="37.5" customHeight="1">
      <c r="A68" s="5" t="s">
        <v>8</v>
      </c>
      <c r="B68" s="5" t="s">
        <v>9</v>
      </c>
      <c r="C68" s="5" t="s">
        <v>129</v>
      </c>
      <c r="D68" s="5" t="s">
        <v>121</v>
      </c>
      <c r="E68" s="5" t="s">
        <v>83</v>
      </c>
      <c r="F68" s="5" t="s">
        <v>24</v>
      </c>
      <c r="G68" s="5" t="s">
        <v>65</v>
      </c>
      <c r="H68" s="27">
        <v>4000</v>
      </c>
      <c r="I68" s="27">
        <v>4000</v>
      </c>
      <c r="J68" s="27">
        <v>4000</v>
      </c>
    </row>
    <row r="69" spans="1:10" ht="38.25" customHeight="1">
      <c r="A69" s="12" t="s">
        <v>8</v>
      </c>
      <c r="B69" s="12" t="s">
        <v>96</v>
      </c>
      <c r="C69" s="5" t="s">
        <v>128</v>
      </c>
      <c r="D69" s="12" t="s">
        <v>82</v>
      </c>
      <c r="E69" s="12" t="s">
        <v>83</v>
      </c>
      <c r="F69" s="12" t="s">
        <v>24</v>
      </c>
      <c r="G69" s="12" t="s">
        <v>66</v>
      </c>
      <c r="H69" s="27">
        <v>1000</v>
      </c>
      <c r="I69" s="27">
        <v>1000</v>
      </c>
      <c r="J69" s="27">
        <v>1000</v>
      </c>
    </row>
    <row r="70" spans="1:10" ht="38.25" customHeight="1">
      <c r="A70" s="12" t="s">
        <v>8</v>
      </c>
      <c r="B70" s="12" t="s">
        <v>96</v>
      </c>
      <c r="C70" s="5" t="s">
        <v>128</v>
      </c>
      <c r="D70" s="12" t="s">
        <v>84</v>
      </c>
      <c r="E70" s="12" t="s">
        <v>83</v>
      </c>
      <c r="F70" s="12" t="s">
        <v>24</v>
      </c>
      <c r="G70" s="12" t="s">
        <v>66</v>
      </c>
      <c r="H70" s="27">
        <v>3000</v>
      </c>
      <c r="I70" s="27">
        <v>3000</v>
      </c>
      <c r="J70" s="27">
        <v>3000</v>
      </c>
    </row>
    <row r="71" spans="1:10" ht="38.25" customHeight="1">
      <c r="A71" s="12" t="s">
        <v>8</v>
      </c>
      <c r="B71" s="12" t="s">
        <v>96</v>
      </c>
      <c r="C71" s="5" t="s">
        <v>128</v>
      </c>
      <c r="D71" s="12" t="s">
        <v>121</v>
      </c>
      <c r="E71" s="12" t="s">
        <v>83</v>
      </c>
      <c r="F71" s="12" t="s">
        <v>24</v>
      </c>
      <c r="G71" s="12" t="s">
        <v>66</v>
      </c>
      <c r="H71" s="27">
        <v>4000</v>
      </c>
      <c r="I71" s="27">
        <v>4000</v>
      </c>
      <c r="J71" s="27">
        <v>4000</v>
      </c>
    </row>
    <row r="72" spans="1:10" ht="23.25" customHeight="1">
      <c r="A72" s="36" t="s">
        <v>25</v>
      </c>
      <c r="B72" s="37"/>
      <c r="C72" s="37"/>
      <c r="D72" s="37"/>
      <c r="E72" s="37"/>
      <c r="F72" s="37"/>
      <c r="G72" s="38"/>
      <c r="H72" s="24">
        <f>SUM(H73:H79)</f>
        <v>70416.09</v>
      </c>
      <c r="I72" s="24">
        <f>SUM(I73:I79)</f>
        <v>70416.09</v>
      </c>
      <c r="J72" s="24">
        <f>SUM(J73:J79)</f>
        <v>70416.09</v>
      </c>
    </row>
    <row r="73" spans="1:10" ht="64.5" customHeight="1">
      <c r="A73" s="6" t="s">
        <v>8</v>
      </c>
      <c r="B73" s="6" t="s">
        <v>9</v>
      </c>
      <c r="C73" s="7" t="s">
        <v>131</v>
      </c>
      <c r="D73" s="6" t="s">
        <v>82</v>
      </c>
      <c r="E73" s="6" t="s">
        <v>94</v>
      </c>
      <c r="F73" s="6" t="s">
        <v>30</v>
      </c>
      <c r="G73" s="6" t="s">
        <v>106</v>
      </c>
      <c r="H73" s="27">
        <v>35416.09</v>
      </c>
      <c r="I73" s="27">
        <v>35416.09</v>
      </c>
      <c r="J73" s="27">
        <v>35416.09</v>
      </c>
    </row>
    <row r="74" spans="1:10" ht="66" customHeight="1">
      <c r="A74" s="6" t="s">
        <v>8</v>
      </c>
      <c r="B74" s="6" t="s">
        <v>9</v>
      </c>
      <c r="C74" s="7" t="s">
        <v>131</v>
      </c>
      <c r="D74" s="6" t="s">
        <v>82</v>
      </c>
      <c r="E74" s="6" t="s">
        <v>94</v>
      </c>
      <c r="F74" s="6" t="s">
        <v>30</v>
      </c>
      <c r="G74" s="8" t="s">
        <v>107</v>
      </c>
      <c r="H74" s="27">
        <v>30000</v>
      </c>
      <c r="I74" s="27">
        <v>30000</v>
      </c>
      <c r="J74" s="27">
        <v>30000</v>
      </c>
    </row>
    <row r="75" spans="1:10" ht="57.75" customHeight="1" thickBot="1">
      <c r="A75" s="16" t="s">
        <v>8</v>
      </c>
      <c r="B75" s="16" t="s">
        <v>9</v>
      </c>
      <c r="C75" s="5" t="s">
        <v>129</v>
      </c>
      <c r="D75" s="16" t="s">
        <v>82</v>
      </c>
      <c r="E75" s="16" t="s">
        <v>94</v>
      </c>
      <c r="F75" s="16" t="s">
        <v>30</v>
      </c>
      <c r="G75" s="17" t="s">
        <v>110</v>
      </c>
      <c r="H75" s="29">
        <v>0</v>
      </c>
      <c r="I75" s="29">
        <v>0</v>
      </c>
      <c r="J75" s="29">
        <v>0</v>
      </c>
    </row>
    <row r="76" spans="1:10" ht="69" customHeight="1">
      <c r="A76" s="18" t="s">
        <v>8</v>
      </c>
      <c r="B76" s="6" t="s">
        <v>9</v>
      </c>
      <c r="C76" s="7" t="s">
        <v>130</v>
      </c>
      <c r="D76" s="18" t="s">
        <v>82</v>
      </c>
      <c r="E76" s="18" t="s">
        <v>94</v>
      </c>
      <c r="F76" s="18" t="s">
        <v>30</v>
      </c>
      <c r="G76" s="18" t="s">
        <v>67</v>
      </c>
      <c r="H76" s="30">
        <v>0</v>
      </c>
      <c r="I76" s="30">
        <v>0</v>
      </c>
      <c r="J76" s="30">
        <v>0</v>
      </c>
    </row>
    <row r="77" spans="1:10" ht="66" customHeight="1">
      <c r="A77" s="6" t="s">
        <v>8</v>
      </c>
      <c r="B77" s="6" t="s">
        <v>9</v>
      </c>
      <c r="C77" s="7" t="s">
        <v>130</v>
      </c>
      <c r="D77" s="6" t="s">
        <v>82</v>
      </c>
      <c r="E77" s="6" t="s">
        <v>94</v>
      </c>
      <c r="F77" s="6" t="s">
        <v>30</v>
      </c>
      <c r="G77" s="8" t="s">
        <v>68</v>
      </c>
      <c r="H77" s="27">
        <v>0</v>
      </c>
      <c r="I77" s="27">
        <v>0</v>
      </c>
      <c r="J77" s="27">
        <v>0</v>
      </c>
    </row>
    <row r="78" spans="1:10" ht="54" customHeight="1">
      <c r="A78" s="5" t="s">
        <v>8</v>
      </c>
      <c r="B78" s="5" t="s">
        <v>96</v>
      </c>
      <c r="C78" s="5" t="s">
        <v>128</v>
      </c>
      <c r="D78" s="5" t="s">
        <v>82</v>
      </c>
      <c r="E78" s="5" t="s">
        <v>94</v>
      </c>
      <c r="F78" s="12" t="s">
        <v>30</v>
      </c>
      <c r="G78" s="15" t="s">
        <v>68</v>
      </c>
      <c r="H78" s="27">
        <v>5000</v>
      </c>
      <c r="I78" s="27">
        <v>5000</v>
      </c>
      <c r="J78" s="27">
        <v>5000</v>
      </c>
    </row>
    <row r="79" spans="1:10" ht="45" customHeight="1">
      <c r="A79" s="5" t="s">
        <v>8</v>
      </c>
      <c r="B79" s="5" t="s">
        <v>96</v>
      </c>
      <c r="C79" s="5" t="s">
        <v>128</v>
      </c>
      <c r="D79" s="5" t="s">
        <v>82</v>
      </c>
      <c r="E79" s="5" t="s">
        <v>94</v>
      </c>
      <c r="F79" s="12" t="s">
        <v>30</v>
      </c>
      <c r="G79" s="15" t="s">
        <v>110</v>
      </c>
      <c r="H79" s="27">
        <v>0</v>
      </c>
      <c r="I79" s="27">
        <v>0</v>
      </c>
      <c r="J79" s="27">
        <v>0</v>
      </c>
    </row>
    <row r="80" spans="1:10" ht="18.75">
      <c r="A80" s="36" t="s">
        <v>26</v>
      </c>
      <c r="B80" s="37"/>
      <c r="C80" s="37"/>
      <c r="D80" s="37"/>
      <c r="E80" s="37"/>
      <c r="F80" s="37"/>
      <c r="G80" s="38"/>
      <c r="H80" s="24">
        <f>SUM(H81:H91)</f>
        <v>116303</v>
      </c>
      <c r="I80" s="24">
        <f>SUM(I81:I91)</f>
        <v>116303</v>
      </c>
      <c r="J80" s="24">
        <f>SUM(J81:J91)</f>
        <v>116303</v>
      </c>
    </row>
    <row r="81" spans="1:10" ht="47.25">
      <c r="A81" s="6" t="s">
        <v>8</v>
      </c>
      <c r="B81" s="6" t="s">
        <v>9</v>
      </c>
      <c r="C81" s="7" t="s">
        <v>131</v>
      </c>
      <c r="D81" s="6" t="s">
        <v>82</v>
      </c>
      <c r="E81" s="6" t="s">
        <v>95</v>
      </c>
      <c r="F81" s="6" t="s">
        <v>27</v>
      </c>
      <c r="G81" s="8" t="s">
        <v>32</v>
      </c>
      <c r="H81" s="27">
        <v>22500</v>
      </c>
      <c r="I81" s="27">
        <v>22500</v>
      </c>
      <c r="J81" s="27">
        <v>22500</v>
      </c>
    </row>
    <row r="82" spans="1:10" ht="47.25">
      <c r="A82" s="6" t="s">
        <v>8</v>
      </c>
      <c r="B82" s="6" t="s">
        <v>9</v>
      </c>
      <c r="C82" s="7" t="s">
        <v>131</v>
      </c>
      <c r="D82" s="6" t="s">
        <v>82</v>
      </c>
      <c r="E82" s="6" t="s">
        <v>95</v>
      </c>
      <c r="F82" s="6" t="s">
        <v>27</v>
      </c>
      <c r="G82" s="8" t="s">
        <v>33</v>
      </c>
      <c r="H82" s="27">
        <v>19656</v>
      </c>
      <c r="I82" s="27">
        <v>19656</v>
      </c>
      <c r="J82" s="27">
        <v>19656</v>
      </c>
    </row>
    <row r="83" spans="1:10" ht="47.25">
      <c r="A83" s="5" t="s">
        <v>8</v>
      </c>
      <c r="B83" s="5" t="s">
        <v>9</v>
      </c>
      <c r="C83" s="5" t="s">
        <v>129</v>
      </c>
      <c r="D83" s="5" t="s">
        <v>82</v>
      </c>
      <c r="E83" s="5" t="s">
        <v>95</v>
      </c>
      <c r="F83" s="5" t="s">
        <v>27</v>
      </c>
      <c r="G83" s="13" t="s">
        <v>73</v>
      </c>
      <c r="H83" s="27">
        <v>5000</v>
      </c>
      <c r="I83" s="27">
        <v>5000</v>
      </c>
      <c r="J83" s="27">
        <v>5000</v>
      </c>
    </row>
    <row r="84" spans="1:10" ht="47.25">
      <c r="A84" s="5" t="s">
        <v>8</v>
      </c>
      <c r="B84" s="5" t="s">
        <v>9</v>
      </c>
      <c r="C84" s="5" t="s">
        <v>129</v>
      </c>
      <c r="D84" s="5" t="s">
        <v>82</v>
      </c>
      <c r="E84" s="5" t="s">
        <v>95</v>
      </c>
      <c r="F84" s="5" t="s">
        <v>27</v>
      </c>
      <c r="G84" s="19" t="s">
        <v>118</v>
      </c>
      <c r="H84" s="28">
        <v>10000</v>
      </c>
      <c r="I84" s="28">
        <v>10000</v>
      </c>
      <c r="J84" s="28">
        <v>10000</v>
      </c>
    </row>
    <row r="85" spans="1:10" ht="48" thickBot="1">
      <c r="A85" s="10"/>
      <c r="B85" s="10" t="s">
        <v>9</v>
      </c>
      <c r="C85" s="5" t="s">
        <v>129</v>
      </c>
      <c r="D85" s="10" t="s">
        <v>82</v>
      </c>
      <c r="E85" s="10" t="s">
        <v>95</v>
      </c>
      <c r="F85" s="10" t="s">
        <v>27</v>
      </c>
      <c r="G85" s="10" t="s">
        <v>69</v>
      </c>
      <c r="H85" s="29">
        <v>13572</v>
      </c>
      <c r="I85" s="29">
        <v>13572</v>
      </c>
      <c r="J85" s="29">
        <v>13572</v>
      </c>
    </row>
    <row r="86" spans="1:10" ht="48.75" customHeight="1">
      <c r="A86" s="18" t="s">
        <v>8</v>
      </c>
      <c r="B86" s="6" t="s">
        <v>9</v>
      </c>
      <c r="C86" s="7" t="s">
        <v>130</v>
      </c>
      <c r="D86" s="18" t="s">
        <v>82</v>
      </c>
      <c r="E86" s="18" t="s">
        <v>95</v>
      </c>
      <c r="F86" s="18" t="s">
        <v>27</v>
      </c>
      <c r="G86" s="20" t="s">
        <v>70</v>
      </c>
      <c r="H86" s="30">
        <v>5428.99</v>
      </c>
      <c r="I86" s="30">
        <v>5428.99</v>
      </c>
      <c r="J86" s="30">
        <v>5428.99</v>
      </c>
    </row>
    <row r="87" spans="1:10" ht="52.5" customHeight="1">
      <c r="A87" s="12" t="s">
        <v>8</v>
      </c>
      <c r="B87" s="12" t="s">
        <v>96</v>
      </c>
      <c r="C87" s="5" t="s">
        <v>128</v>
      </c>
      <c r="D87" s="12" t="s">
        <v>82</v>
      </c>
      <c r="E87" s="12" t="s">
        <v>95</v>
      </c>
      <c r="F87" s="12" t="s">
        <v>27</v>
      </c>
      <c r="G87" s="15" t="s">
        <v>71</v>
      </c>
      <c r="H87" s="27">
        <v>5000</v>
      </c>
      <c r="I87" s="27">
        <v>5000</v>
      </c>
      <c r="J87" s="27">
        <v>5000</v>
      </c>
    </row>
    <row r="88" spans="1:10" ht="52.5" customHeight="1">
      <c r="A88" s="12" t="s">
        <v>8</v>
      </c>
      <c r="B88" s="12" t="s">
        <v>96</v>
      </c>
      <c r="C88" s="5" t="s">
        <v>128</v>
      </c>
      <c r="D88" s="12" t="s">
        <v>82</v>
      </c>
      <c r="E88" s="12" t="s">
        <v>95</v>
      </c>
      <c r="F88" s="12" t="s">
        <v>27</v>
      </c>
      <c r="G88" s="15" t="s">
        <v>120</v>
      </c>
      <c r="H88" s="27">
        <v>25646.01</v>
      </c>
      <c r="I88" s="27">
        <v>25646.01</v>
      </c>
      <c r="J88" s="27">
        <v>25646.01</v>
      </c>
    </row>
    <row r="89" spans="1:10" ht="47.25">
      <c r="A89" s="12" t="s">
        <v>8</v>
      </c>
      <c r="B89" s="12" t="s">
        <v>96</v>
      </c>
      <c r="C89" s="5" t="s">
        <v>128</v>
      </c>
      <c r="D89" s="12" t="s">
        <v>82</v>
      </c>
      <c r="E89" s="12" t="s">
        <v>95</v>
      </c>
      <c r="F89" s="12" t="s">
        <v>27</v>
      </c>
      <c r="G89" s="15" t="s">
        <v>72</v>
      </c>
      <c r="H89" s="27">
        <v>1500</v>
      </c>
      <c r="I89" s="27">
        <v>1500</v>
      </c>
      <c r="J89" s="27">
        <v>1500</v>
      </c>
    </row>
    <row r="90" spans="1:10" ht="47.25">
      <c r="A90" s="12" t="s">
        <v>8</v>
      </c>
      <c r="B90" s="12" t="s">
        <v>96</v>
      </c>
      <c r="C90" s="5" t="s">
        <v>128</v>
      </c>
      <c r="D90" s="12" t="s">
        <v>82</v>
      </c>
      <c r="E90" s="12" t="s">
        <v>95</v>
      </c>
      <c r="F90" s="12" t="s">
        <v>27</v>
      </c>
      <c r="G90" s="15" t="s">
        <v>74</v>
      </c>
      <c r="H90" s="27">
        <v>3000</v>
      </c>
      <c r="I90" s="27">
        <v>3000</v>
      </c>
      <c r="J90" s="27">
        <v>3000</v>
      </c>
    </row>
    <row r="91" spans="1:10" ht="47.25">
      <c r="A91" s="12" t="s">
        <v>8</v>
      </c>
      <c r="B91" s="12" t="s">
        <v>96</v>
      </c>
      <c r="C91" s="5" t="s">
        <v>128</v>
      </c>
      <c r="D91" s="12" t="s">
        <v>82</v>
      </c>
      <c r="E91" s="12" t="s">
        <v>95</v>
      </c>
      <c r="F91" s="12" t="s">
        <v>27</v>
      </c>
      <c r="G91" s="15" t="s">
        <v>75</v>
      </c>
      <c r="H91" s="27">
        <v>5000</v>
      </c>
      <c r="I91" s="27">
        <v>5000</v>
      </c>
      <c r="J91" s="27">
        <v>5000</v>
      </c>
    </row>
    <row r="92" spans="1:10" ht="16.5" customHeight="1">
      <c r="A92" s="35" t="s">
        <v>28</v>
      </c>
      <c r="B92" s="35"/>
      <c r="C92" s="35"/>
      <c r="D92" s="35"/>
      <c r="E92" s="35"/>
      <c r="F92" s="35"/>
      <c r="G92" s="35"/>
      <c r="H92" s="24">
        <f>H80+H72+H65+H46+H32+H23+H18+H13+H8+H3</f>
        <v>8275003.24</v>
      </c>
      <c r="I92" s="24">
        <f>I80+I72+I65+I46+I32+I23+I18+I13+I8+I3</f>
        <v>8275006.24</v>
      </c>
      <c r="J92" s="24">
        <f>J80+J72+J65+J46+J32+J23+J18+J13+J8+J3</f>
        <v>8275009.24</v>
      </c>
    </row>
    <row r="93" spans="3:10" ht="18.75" customHeight="1">
      <c r="C93" s="5" t="s">
        <v>129</v>
      </c>
      <c r="G93" s="21" t="s">
        <v>122</v>
      </c>
      <c r="H93" s="25">
        <f>H4+H14+H19+H24+H25+H26+H27+H33+H34+H35+H36+H37+H38+H39+H47+H48+H49+H50+H51+H52+H53+H54+H55+H56+H66+H67+H68+H75+H83+H84+H85</f>
        <v>1411832.86</v>
      </c>
      <c r="I93" s="25">
        <f>I4+I14+I19+I24+I25+I26+I27+I33+I34+I35+I36+I37+I38+I39+I47+I48+I49+I50+I51+I52+I53+I54+I55+I56+I66+I67+I68+I75+I83+I84+I85</f>
        <v>1411833.86</v>
      </c>
      <c r="J93" s="25">
        <f>J4+J14+J19+J24+J25+J26+J27+J33+J34+J35+J36+J37+J38+J39+J47+J48+J49+J50+J51+J52+J53+J54+J55+J56+J66+J67+J68+J75+J83+J84+J85</f>
        <v>1411834.86</v>
      </c>
    </row>
    <row r="94" spans="3:10" ht="19.5" customHeight="1">
      <c r="C94" s="5" t="s">
        <v>128</v>
      </c>
      <c r="G94" s="21" t="s">
        <v>123</v>
      </c>
      <c r="H94" s="25">
        <f>H6+H16+H21+H28+H29+H30+H31+H40+H41+H42+H43+H44+H45+H57+H58+H59+H60+H61+H62+H63+H64+H69+H70+H71+H78+H79+H87+H88+H89+H90+H91</f>
        <v>1347689.96</v>
      </c>
      <c r="I94" s="25">
        <f>I6+I16+I21+I28+I29+I30+I31+I40+I41+I42+I43+I44+I45+I57+I58+I59+I60+I61+I62+I63+I64+I69+I70+I71+I78+I79+I87+I88+I89+I90+I91</f>
        <v>1347689.96</v>
      </c>
      <c r="J94" s="25">
        <f>J6+J16+J21+J28+J29+J30+J31+J40+J41+J42+J43+J44+J45+J57+J58+J59+J60+J61+J62+J63+J64+J69+J70+J71+J78+J79+J87+J88+J89+J90+J91</f>
        <v>1347689.96</v>
      </c>
    </row>
    <row r="95" spans="3:10" ht="18.75" customHeight="1">
      <c r="C95" s="7" t="s">
        <v>131</v>
      </c>
      <c r="E95" s="21"/>
      <c r="G95" s="21" t="s">
        <v>76</v>
      </c>
      <c r="H95" s="25">
        <f>H5+H9+H10+H11+H12+H15+H20+H73+H74+H81+H82</f>
        <v>4760314.42</v>
      </c>
      <c r="I95" s="25">
        <f>I5+I9+I10+I11+I12+I15+I20+I73+I74+I81+I82</f>
        <v>4760315.42</v>
      </c>
      <c r="J95" s="25">
        <f>J5+J9+J10+J11+J12+J15+J20+J73+J74+J81+J82</f>
        <v>4760316.42</v>
      </c>
    </row>
    <row r="96" spans="3:10" ht="19.5" customHeight="1">
      <c r="C96" s="7" t="s">
        <v>130</v>
      </c>
      <c r="G96" s="3" t="s">
        <v>77</v>
      </c>
      <c r="H96" s="25">
        <f>H7+H17+H22+H76+H77+H86</f>
        <v>755166</v>
      </c>
      <c r="I96" s="25">
        <f>I7+I17+I22+I76+I77+I86</f>
        <v>755167</v>
      </c>
      <c r="J96" s="25">
        <f>J7+J17+J22+J76+J77+J86</f>
        <v>755168</v>
      </c>
    </row>
    <row r="98" ht="18.75">
      <c r="F98" s="3" t="s">
        <v>97</v>
      </c>
    </row>
    <row r="104" ht="12.75" customHeight="1"/>
    <row r="105" ht="12.75" customHeight="1"/>
    <row r="107" ht="12.75" customHeight="1"/>
    <row r="108" ht="12.75" customHeight="1"/>
    <row r="109" ht="12.75" customHeight="1"/>
    <row r="110" ht="12.75" customHeight="1"/>
    <row r="111" ht="15" customHeight="1"/>
    <row r="113" ht="15" customHeight="1"/>
  </sheetData>
  <sheetProtection/>
  <autoFilter ref="A2:L96"/>
  <mergeCells count="12">
    <mergeCell ref="A8:G8"/>
    <mergeCell ref="A13:G13"/>
    <mergeCell ref="A1:J1"/>
    <mergeCell ref="A18:G18"/>
    <mergeCell ref="A3:G3"/>
    <mergeCell ref="A92:G92"/>
    <mergeCell ref="A23:G23"/>
    <mergeCell ref="A32:G32"/>
    <mergeCell ref="A46:G46"/>
    <mergeCell ref="A65:G65"/>
    <mergeCell ref="A72:G72"/>
    <mergeCell ref="A80:G80"/>
  </mergeCells>
  <printOptions/>
  <pageMargins left="0.6299212598425197" right="0.15748031496062992" top="0.1968503937007874" bottom="0.1968503937007874" header="0.1968503937007874" footer="0.2755905511811024"/>
  <pageSetup horizontalDpi="600" verticalDpi="600" orientation="portrait" paperSize="9" scale="61" r:id="rId1"/>
  <rowBreaks count="2" manualBreakCount="2">
    <brk id="39" max="9" man="1"/>
    <brk id="72" max="9" man="1"/>
  </rowBreaks>
  <colBreaks count="1" manualBreakCount="1">
    <brk id="10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2016-10-10T05:56:38Z</cp:lastPrinted>
  <dcterms:created xsi:type="dcterms:W3CDTF">1996-10-08T23:32:33Z</dcterms:created>
  <dcterms:modified xsi:type="dcterms:W3CDTF">2017-01-11T02:16:02Z</dcterms:modified>
  <cp:category/>
  <cp:version/>
  <cp:contentType/>
  <cp:contentStatus/>
</cp:coreProperties>
</file>